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co\Documents\01 Rattlesden PC\Asset Management\"/>
    </mc:Choice>
  </mc:AlternateContent>
  <xr:revisionPtr revIDLastSave="0" documentId="13_ncr:1_{CF7E0EFA-136E-44A3-BEE7-59D6D12924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ssets" sheetId="8" r:id="rId1"/>
    <sheet name="Common Land" sheetId="7" r:id="rId2"/>
  </sheets>
  <definedNames>
    <definedName name="_xlnm._FilterDatabase" localSheetId="0" hidden="1">Assets!$A$1:$A$112</definedName>
    <definedName name="_xlnm._FilterDatabase" localSheetId="1" hidden="1">'Common Land'!$A$1:$A$74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2" i="8" l="1"/>
  <c r="E76" i="8"/>
  <c r="E65" i="8"/>
  <c r="E83" i="8"/>
  <c r="E82" i="8"/>
  <c r="E81" i="8"/>
  <c r="E99" i="8"/>
  <c r="E103" i="8" s="1"/>
  <c r="G84" i="8"/>
  <c r="E77" i="8" l="1"/>
  <c r="E84" i="8"/>
  <c r="E104" i="8"/>
  <c r="E105" i="8" s="1"/>
</calcChain>
</file>

<file path=xl/sharedStrings.xml><?xml version="1.0" encoding="utf-8"?>
<sst xmlns="http://schemas.openxmlformats.org/spreadsheetml/2006/main" count="274" uniqueCount="152">
  <si>
    <t>Description</t>
  </si>
  <si>
    <t>Cemetery</t>
  </si>
  <si>
    <t>Millennium Arbour</t>
  </si>
  <si>
    <t>Not known</t>
  </si>
  <si>
    <t>Location</t>
  </si>
  <si>
    <t>Cemetery Green</t>
  </si>
  <si>
    <t>St Nicholas Close</t>
  </si>
  <si>
    <t>Rising Sun Hill</t>
  </si>
  <si>
    <t>Watersplash Green</t>
  </si>
  <si>
    <t>Litter Bin 3</t>
  </si>
  <si>
    <t>Birds Green</t>
  </si>
  <si>
    <t>Tap</t>
  </si>
  <si>
    <t>Litter Bin 4</t>
  </si>
  <si>
    <t>Litter Bin 6</t>
  </si>
  <si>
    <t>Bench</t>
  </si>
  <si>
    <t>Allotment Fencing</t>
  </si>
  <si>
    <t>Dog Fouling Bin 6</t>
  </si>
  <si>
    <t>Year Acquired</t>
  </si>
  <si>
    <t>Litter Bin 2</t>
  </si>
  <si>
    <t>Clerk's Home</t>
  </si>
  <si>
    <t>Hanging Hill Allotments</t>
  </si>
  <si>
    <t>Rattlesden Parish Council: Asset Register</t>
  </si>
  <si>
    <t>Cemetery Gates and Railings</t>
  </si>
  <si>
    <t>War Memorial</t>
  </si>
  <si>
    <t>Compost Bin</t>
  </si>
  <si>
    <t>Seat 1</t>
  </si>
  <si>
    <t>Seat 2</t>
  </si>
  <si>
    <t>Village Sign</t>
  </si>
  <si>
    <t>Bus Shelter 1</t>
  </si>
  <si>
    <t>Screening for Bottle Banks</t>
  </si>
  <si>
    <t xml:space="preserve">Dog Fouling Bin 5 </t>
  </si>
  <si>
    <t>Dog Fouling Bin 2</t>
  </si>
  <si>
    <t>Dog Fouling Bin 1</t>
  </si>
  <si>
    <t>Dog Fouling Bin 3</t>
  </si>
  <si>
    <t xml:space="preserve">Dog Fouling Bin 4 </t>
  </si>
  <si>
    <t>Litter Bin 5</t>
  </si>
  <si>
    <t>2003</t>
  </si>
  <si>
    <t>2007</t>
  </si>
  <si>
    <t>2010</t>
  </si>
  <si>
    <t>2005</t>
  </si>
  <si>
    <t>2008</t>
  </si>
  <si>
    <t>2012</t>
  </si>
  <si>
    <t>Playing Field, Birds Green</t>
  </si>
  <si>
    <t>Dog Fouling Bin 7</t>
  </si>
  <si>
    <t>Poy Street Green</t>
  </si>
  <si>
    <t>Ref.</t>
  </si>
  <si>
    <t>Opposite Half Moon St</t>
  </si>
  <si>
    <t>High St</t>
  </si>
  <si>
    <t>Lower Rd Lay-by</t>
  </si>
  <si>
    <t>Bells PH Path/Lower Rd</t>
  </si>
  <si>
    <t>Telephone Kiosk</t>
  </si>
  <si>
    <t>Felsham Road</t>
  </si>
  <si>
    <t>Seat 3</t>
  </si>
  <si>
    <t>No Parking' Sign 1</t>
  </si>
  <si>
    <t>No Parking' Sign 2</t>
  </si>
  <si>
    <t>Not insured</t>
  </si>
  <si>
    <t>Sign (Church Path)</t>
  </si>
  <si>
    <t>Church Path (Lower Rd)</t>
  </si>
  <si>
    <t>Grit Bin 1</t>
  </si>
  <si>
    <t>Grit Bin 2</t>
  </si>
  <si>
    <t>Grit Bin 3</t>
  </si>
  <si>
    <t>Grit Bin 4</t>
  </si>
  <si>
    <t>Grit Bin 5</t>
  </si>
  <si>
    <t>Common Land</t>
  </si>
  <si>
    <t>CL79</t>
  </si>
  <si>
    <t>CL80</t>
  </si>
  <si>
    <t>CL81</t>
  </si>
  <si>
    <t>Land - Buxhall Rd/Poy St</t>
  </si>
  <si>
    <t>CL82</t>
  </si>
  <si>
    <t>CL83</t>
  </si>
  <si>
    <t>Land - Baby Lane</t>
  </si>
  <si>
    <t>CL86</t>
  </si>
  <si>
    <t>Noticeboard (Parish Council)</t>
  </si>
  <si>
    <t>Noticeboard (Footpaths)</t>
  </si>
  <si>
    <t>Windyridge Rd Entrance</t>
  </si>
  <si>
    <t>Rising Sun Hill/Felsham Rd</t>
  </si>
  <si>
    <t>Woolpit Hill/Stowmarket Rd</t>
  </si>
  <si>
    <t>External Hard Drive (1)</t>
  </si>
  <si>
    <t>External Hard Drive (2)</t>
  </si>
  <si>
    <t>Chairman's Home</t>
  </si>
  <si>
    <t>Defibrillator</t>
  </si>
  <si>
    <t>Village Hall</t>
  </si>
  <si>
    <t>Grit Bin 6</t>
  </si>
  <si>
    <t>Grit Bin 7</t>
  </si>
  <si>
    <t>Grit Bin 8</t>
  </si>
  <si>
    <t>Poy Street Green Junction</t>
  </si>
  <si>
    <t>Brettenham Road</t>
  </si>
  <si>
    <t>Stowmarket Road</t>
  </si>
  <si>
    <t>Top Road</t>
  </si>
  <si>
    <t>Cemetery Extension</t>
  </si>
  <si>
    <t>HP Laptop + Case + Mouse</t>
  </si>
  <si>
    <t>Insurance</t>
  </si>
  <si>
    <t>Bus Shelter 2 (Inc. Seats)</t>
  </si>
  <si>
    <t>Dog Fouling Bin 8 (Inc. Fixing)</t>
  </si>
  <si>
    <t>MS Office 2010 (For Laptop)</t>
  </si>
  <si>
    <t>WinZip 21.5 Pro (For Laptop)</t>
  </si>
  <si>
    <t>No Parking' Sign 3</t>
  </si>
  <si>
    <t>Cemetery Sign</t>
  </si>
  <si>
    <t>2019</t>
  </si>
  <si>
    <t>2020</t>
  </si>
  <si>
    <t>Kerbing</t>
  </si>
  <si>
    <t>Dog Fouling Bin 9</t>
  </si>
  <si>
    <t>Memorial Plaque</t>
  </si>
  <si>
    <t>Bells PH Path, High St</t>
  </si>
  <si>
    <t>Litter Bin 1</t>
  </si>
  <si>
    <t>2021</t>
  </si>
  <si>
    <t>Community Land</t>
  </si>
  <si>
    <t>Roman Rise</t>
  </si>
  <si>
    <t>Speed Devices (3)</t>
  </si>
  <si>
    <t>Various</t>
  </si>
  <si>
    <t>Hi-Vis Jacket</t>
  </si>
  <si>
    <t>Cllr Goodlad</t>
  </si>
  <si>
    <t>Village Warden</t>
  </si>
  <si>
    <t>2022</t>
  </si>
  <si>
    <t>Litter Plier (Extending)</t>
  </si>
  <si>
    <t>Scoop Plier</t>
  </si>
  <si>
    <t>Litter Plier (Slimline)</t>
  </si>
  <si>
    <t>Cut-Resistant Gloves</t>
  </si>
  <si>
    <t>Car Wash Brush</t>
  </si>
  <si>
    <t>Broom</t>
  </si>
  <si>
    <t>Cart Wagon (Folding)</t>
  </si>
  <si>
    <t>Water Container</t>
  </si>
  <si>
    <t>Plastic Snow Shovel/Spade</t>
  </si>
  <si>
    <t>Bucket</t>
  </si>
  <si>
    <t>Two-Seater Slatted Bench</t>
  </si>
  <si>
    <t>Jubilee Wood</t>
  </si>
  <si>
    <t>Lower Road Lay-by</t>
  </si>
  <si>
    <t>Speed Device No4</t>
  </si>
  <si>
    <t>Queen's Green Canopy plaques</t>
  </si>
  <si>
    <t>Street furniture</t>
  </si>
  <si>
    <t>Gates and Fences</t>
  </si>
  <si>
    <t>S</t>
  </si>
  <si>
    <t>D</t>
  </si>
  <si>
    <t>G</t>
  </si>
  <si>
    <t>Assets total 14-03-22</t>
  </si>
  <si>
    <t>Additions</t>
  </si>
  <si>
    <t>A</t>
  </si>
  <si>
    <t>Tommy Statues (3)</t>
  </si>
  <si>
    <t>Insurance category</t>
  </si>
  <si>
    <t>Notes</t>
  </si>
  <si>
    <t>Addition</t>
  </si>
  <si>
    <t>Cost/
Nominal Value
£</t>
  </si>
  <si>
    <t>Insured value</t>
  </si>
  <si>
    <t>Cost</t>
  </si>
  <si>
    <t>Assets Movement Summary</t>
  </si>
  <si>
    <t>Consumable items written off</t>
  </si>
  <si>
    <t>ASSET REGISTER</t>
  </si>
  <si>
    <t>Rattlesden Parish Council</t>
  </si>
  <si>
    <t>£1 + legal fees</t>
  </si>
  <si>
    <t>£225 installation added</t>
  </si>
  <si>
    <t>Assets total as at 31-03-23</t>
  </si>
  <si>
    <t>As at 31-03-23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</si>
</sst>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164" formatCode="0_ ;\-0\ "/>
    <numFmt numFmtId="165" formatCode="[$£-809]#,##0.00"/>
    <numFmt numFmtId="166" formatCode="[$£-809]#,##0"/>
  </numFmts>
  <fonts count="21" x14ac:knownFonts="1">
    <font>
      <sz val="12"/>
      <name val="Times New Roman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1" xfId="0" applyFont="1" applyBorder="1"/>
    <xf numFmtId="44" fontId="3" fillId="0" borderId="1" xfId="1" applyFont="1" applyBorder="1" applyAlignment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4" fontId="4" fillId="0" borderId="4" xfId="1" applyFont="1" applyBorder="1" applyAlignment="1">
      <alignment horizontal="center" vertical="top" wrapText="1"/>
    </xf>
    <xf numFmtId="44" fontId="4" fillId="0" borderId="5" xfId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4" fontId="4" fillId="0" borderId="7" xfId="1" applyFont="1" applyBorder="1" applyAlignment="1">
      <alignment horizontal="center" vertical="center" wrapText="1"/>
    </xf>
    <xf numFmtId="44" fontId="4" fillId="0" borderId="6" xfId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4" fontId="6" fillId="0" borderId="7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center" vertical="center" wrapText="1"/>
    </xf>
    <xf numFmtId="7" fontId="6" fillId="0" borderId="6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7" fontId="6" fillId="0" borderId="6" xfId="1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8" fontId="6" fillId="0" borderId="6" xfId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8" fontId="6" fillId="0" borderId="5" xfId="1" applyNumberFormat="1" applyFont="1" applyBorder="1" applyAlignment="1">
      <alignment horizontal="center" vertical="center" wrapText="1"/>
    </xf>
    <xf numFmtId="44" fontId="6" fillId="0" borderId="5" xfId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44" fontId="9" fillId="0" borderId="0" xfId="1" applyFont="1" applyBorder="1" applyAlignment="1"/>
    <xf numFmtId="0" fontId="9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1" fillId="0" borderId="0" xfId="0" applyFont="1"/>
    <xf numFmtId="44" fontId="11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4" fontId="9" fillId="0" borderId="0" xfId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/>
    <xf numFmtId="0" fontId="7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right"/>
    </xf>
    <xf numFmtId="44" fontId="15" fillId="0" borderId="0" xfId="0" applyNumberFormat="1" applyFont="1" applyAlignment="1">
      <alignment vertical="center"/>
    </xf>
    <xf numFmtId="44" fontId="9" fillId="0" borderId="0" xfId="1" applyFont="1" applyBorder="1" applyAlignment="1">
      <alignment horizontal="left" vertical="center" wrapText="1"/>
    </xf>
    <xf numFmtId="166" fontId="9" fillId="0" borderId="0" xfId="0" applyNumberFormat="1" applyFont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4" fontId="10" fillId="0" borderId="0" xfId="1" applyFont="1" applyBorder="1" applyAlignment="1"/>
    <xf numFmtId="0" fontId="11" fillId="0" borderId="0" xfId="0" applyFont="1" applyAlignment="1">
      <alignment vertical="center" wrapText="1"/>
    </xf>
    <xf numFmtId="49" fontId="11" fillId="0" borderId="0" xfId="1" applyNumberFormat="1" applyFont="1" applyBorder="1" applyAlignment="1">
      <alignment horizontal="center" vertical="center" wrapText="1"/>
    </xf>
    <xf numFmtId="0" fontId="11" fillId="0" borderId="0" xfId="0" quotePrefix="1" applyFont="1" applyAlignment="1">
      <alignment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9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44" fontId="11" fillId="0" borderId="0" xfId="1" applyFont="1" applyBorder="1" applyAlignment="1">
      <alignment horizontal="left" vertical="center" wrapText="1"/>
    </xf>
    <xf numFmtId="165" fontId="11" fillId="0" borderId="9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1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4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166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4" fontId="16" fillId="0" borderId="0" xfId="1" applyFont="1" applyBorder="1" applyAlignment="1">
      <alignment horizontal="center" vertical="center" wrapText="1"/>
    </xf>
    <xf numFmtId="44" fontId="18" fillId="0" borderId="0" xfId="1" applyFont="1" applyBorder="1" applyAlignment="1">
      <alignment horizontal="center" vertical="center" textRotation="90" wrapText="1"/>
    </xf>
    <xf numFmtId="0" fontId="18" fillId="0" borderId="0" xfId="0" quotePrefix="1" applyFont="1" applyAlignment="1">
      <alignment horizontal="center" vertical="center"/>
    </xf>
    <xf numFmtId="44" fontId="18" fillId="0" borderId="0" xfId="1" applyFont="1" applyBorder="1" applyAlignment="1">
      <alignment horizontal="center" vertical="center" wrapText="1"/>
    </xf>
    <xf numFmtId="44" fontId="19" fillId="0" borderId="0" xfId="1" applyFont="1" applyBorder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/>
    </xf>
    <xf numFmtId="44" fontId="18" fillId="0" borderId="0" xfId="0" applyNumberFormat="1" applyFont="1" applyAlignment="1">
      <alignment horizontal="center" vertical="center"/>
    </xf>
    <xf numFmtId="44" fontId="18" fillId="0" borderId="0" xfId="1" applyFont="1" applyFill="1" applyBorder="1" applyAlignment="1">
      <alignment horizontal="center" vertical="center"/>
    </xf>
    <xf numFmtId="4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17" fillId="0" borderId="0" xfId="0" applyNumberFormat="1" applyFont="1"/>
    <xf numFmtId="44" fontId="18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2"/>
  <sheetViews>
    <sheetView tabSelected="1" zoomScale="85" zoomScaleNormal="85" workbookViewId="0">
      <selection sqref="A1:D1"/>
    </sheetView>
  </sheetViews>
  <sheetFormatPr defaultRowHeight="15.75" outlineLevelRow="1" x14ac:dyDescent="0.25"/>
  <cols>
    <col min="1" max="1" width="30.625" style="38" customWidth="1"/>
    <col min="2" max="2" width="25.625" style="38" customWidth="1"/>
    <col min="3" max="3" width="18.625" style="38" customWidth="1"/>
    <col min="4" max="4" width="4" style="63" customWidth="1"/>
    <col min="5" max="5" width="19.25" style="44" customWidth="1"/>
    <col min="6" max="6" width="3.75" style="61" bestFit="1" customWidth="1"/>
    <col min="7" max="7" width="20.5" style="38" bestFit="1" customWidth="1"/>
    <col min="8" max="9" width="14" style="38" customWidth="1"/>
    <col min="10" max="16384" width="9" style="38"/>
  </cols>
  <sheetData>
    <row r="1" spans="1:7" s="31" customFormat="1" ht="15.75" customHeight="1" x14ac:dyDescent="0.3">
      <c r="A1" s="93" t="s">
        <v>147</v>
      </c>
      <c r="B1" s="93"/>
      <c r="C1" s="93"/>
      <c r="D1" s="93"/>
      <c r="E1" s="30"/>
      <c r="F1" s="61"/>
    </row>
    <row r="2" spans="1:7" s="31" customFormat="1" ht="15.75" customHeight="1" x14ac:dyDescent="0.3">
      <c r="A2" s="47" t="s">
        <v>146</v>
      </c>
      <c r="B2" s="47"/>
      <c r="C2" s="47"/>
      <c r="D2" s="47"/>
      <c r="E2" s="30"/>
      <c r="F2" s="61"/>
    </row>
    <row r="3" spans="1:7" s="32" customFormat="1" ht="15.75" customHeight="1" x14ac:dyDescent="0.25">
      <c r="A3" s="32" t="s">
        <v>151</v>
      </c>
      <c r="C3" s="33"/>
      <c r="D3" s="62"/>
      <c r="E3" s="34"/>
      <c r="F3" s="60"/>
    </row>
    <row r="4" spans="1:7" s="35" customFormat="1" ht="15.75" customHeight="1" x14ac:dyDescent="0.25">
      <c r="C4" s="53"/>
      <c r="D4" s="62"/>
      <c r="E4" s="36"/>
      <c r="F4" s="60"/>
    </row>
    <row r="5" spans="1:7" s="37" customFormat="1" ht="55.5" x14ac:dyDescent="0.25">
      <c r="A5" s="73" t="s">
        <v>0</v>
      </c>
      <c r="B5" s="73" t="s">
        <v>4</v>
      </c>
      <c r="C5" s="42" t="s">
        <v>17</v>
      </c>
      <c r="D5" s="81" t="s">
        <v>91</v>
      </c>
      <c r="E5" s="74" t="s">
        <v>141</v>
      </c>
      <c r="F5" s="81" t="s">
        <v>140</v>
      </c>
      <c r="G5" s="75" t="s">
        <v>139</v>
      </c>
    </row>
    <row r="6" spans="1:7" ht="15.75" customHeight="1" x14ac:dyDescent="0.25">
      <c r="A6" s="54" t="s">
        <v>1</v>
      </c>
      <c r="B6" s="54" t="s">
        <v>47</v>
      </c>
      <c r="C6" s="55" t="s">
        <v>3</v>
      </c>
      <c r="D6" s="79"/>
      <c r="E6" s="67">
        <v>1</v>
      </c>
      <c r="F6" s="86"/>
      <c r="G6" s="71"/>
    </row>
    <row r="7" spans="1:7" x14ac:dyDescent="0.25">
      <c r="A7" s="54" t="s">
        <v>22</v>
      </c>
      <c r="B7" s="54" t="s">
        <v>1</v>
      </c>
      <c r="C7" s="55" t="s">
        <v>3</v>
      </c>
      <c r="D7" s="82" t="s">
        <v>133</v>
      </c>
      <c r="E7" s="68">
        <v>1</v>
      </c>
      <c r="F7" s="87"/>
      <c r="G7" s="71"/>
    </row>
    <row r="8" spans="1:7" ht="15.75" customHeight="1" x14ac:dyDescent="0.25">
      <c r="A8" s="54" t="s">
        <v>23</v>
      </c>
      <c r="B8" s="54" t="s">
        <v>1</v>
      </c>
      <c r="C8" s="55" t="s">
        <v>3</v>
      </c>
      <c r="D8" s="79"/>
      <c r="E8" s="69">
        <v>1</v>
      </c>
      <c r="F8" s="88"/>
      <c r="G8" s="72" t="s">
        <v>55</v>
      </c>
    </row>
    <row r="9" spans="1:7" x14ac:dyDescent="0.25">
      <c r="A9" s="54" t="s">
        <v>11</v>
      </c>
      <c r="B9" s="54" t="s">
        <v>1</v>
      </c>
      <c r="C9" s="55" t="s">
        <v>3</v>
      </c>
      <c r="D9" s="79"/>
      <c r="E9" s="68">
        <v>1</v>
      </c>
      <c r="F9" s="87"/>
      <c r="G9" s="71"/>
    </row>
    <row r="10" spans="1:7" x14ac:dyDescent="0.25">
      <c r="A10" s="54" t="s">
        <v>24</v>
      </c>
      <c r="B10" s="54" t="s">
        <v>1</v>
      </c>
      <c r="C10" s="55" t="s">
        <v>3</v>
      </c>
      <c r="D10" s="79"/>
      <c r="E10" s="69">
        <v>1</v>
      </c>
      <c r="F10" s="88"/>
      <c r="G10" s="71"/>
    </row>
    <row r="11" spans="1:7" x14ac:dyDescent="0.25">
      <c r="A11" s="54" t="s">
        <v>25</v>
      </c>
      <c r="B11" s="54" t="s">
        <v>1</v>
      </c>
      <c r="C11" s="55" t="s">
        <v>3</v>
      </c>
      <c r="D11" s="79" t="s">
        <v>131</v>
      </c>
      <c r="E11" s="69">
        <v>1</v>
      </c>
      <c r="F11" s="88"/>
      <c r="G11" s="71"/>
    </row>
    <row r="12" spans="1:7" x14ac:dyDescent="0.25">
      <c r="A12" s="54" t="s">
        <v>26</v>
      </c>
      <c r="B12" s="54" t="s">
        <v>1</v>
      </c>
      <c r="C12" s="55" t="s">
        <v>3</v>
      </c>
      <c r="D12" s="79" t="s">
        <v>131</v>
      </c>
      <c r="E12" s="69">
        <v>1</v>
      </c>
      <c r="F12" s="88"/>
      <c r="G12" s="71"/>
    </row>
    <row r="13" spans="1:7" x14ac:dyDescent="0.25">
      <c r="A13" s="54" t="s">
        <v>52</v>
      </c>
      <c r="B13" s="54" t="s">
        <v>5</v>
      </c>
      <c r="C13" s="55" t="s">
        <v>3</v>
      </c>
      <c r="D13" s="79" t="s">
        <v>131</v>
      </c>
      <c r="E13" s="69">
        <v>1</v>
      </c>
      <c r="F13" s="88"/>
      <c r="G13" s="71"/>
    </row>
    <row r="14" spans="1:7" x14ac:dyDescent="0.25">
      <c r="A14" s="54" t="s">
        <v>27</v>
      </c>
      <c r="B14" s="54" t="s">
        <v>5</v>
      </c>
      <c r="C14" s="55" t="s">
        <v>3</v>
      </c>
      <c r="D14" s="79" t="s">
        <v>131</v>
      </c>
      <c r="E14" s="67">
        <v>1</v>
      </c>
      <c r="F14" s="86"/>
      <c r="G14" s="71"/>
    </row>
    <row r="15" spans="1:7" x14ac:dyDescent="0.25">
      <c r="A15" s="56" t="s">
        <v>53</v>
      </c>
      <c r="B15" s="54" t="s">
        <v>5</v>
      </c>
      <c r="C15" s="55" t="s">
        <v>3</v>
      </c>
      <c r="D15" s="79"/>
      <c r="E15" s="68">
        <v>1</v>
      </c>
      <c r="F15" s="87"/>
      <c r="G15" s="71"/>
    </row>
    <row r="16" spans="1:7" x14ac:dyDescent="0.25">
      <c r="A16" s="56" t="s">
        <v>96</v>
      </c>
      <c r="B16" s="54" t="s">
        <v>5</v>
      </c>
      <c r="C16" s="55">
        <v>2019</v>
      </c>
      <c r="D16" s="79"/>
      <c r="E16" s="68">
        <v>26.28</v>
      </c>
      <c r="F16" s="87"/>
      <c r="G16" s="71"/>
    </row>
    <row r="17" spans="1:7" x14ac:dyDescent="0.25">
      <c r="A17" s="54" t="s">
        <v>2</v>
      </c>
      <c r="B17" s="54" t="s">
        <v>6</v>
      </c>
      <c r="C17" s="55" t="s">
        <v>3</v>
      </c>
      <c r="D17" s="79" t="s">
        <v>131</v>
      </c>
      <c r="E17" s="69">
        <v>2250</v>
      </c>
      <c r="F17" s="88"/>
      <c r="G17" s="71"/>
    </row>
    <row r="18" spans="1:7" x14ac:dyDescent="0.25">
      <c r="A18" s="54" t="s">
        <v>28</v>
      </c>
      <c r="B18" s="54" t="s">
        <v>48</v>
      </c>
      <c r="C18" s="55" t="s">
        <v>3</v>
      </c>
      <c r="D18" s="79" t="s">
        <v>131</v>
      </c>
      <c r="E18" s="69">
        <v>1</v>
      </c>
      <c r="F18" s="88"/>
      <c r="G18" s="71"/>
    </row>
    <row r="19" spans="1:7" x14ac:dyDescent="0.25">
      <c r="A19" s="54" t="s">
        <v>18</v>
      </c>
      <c r="B19" s="54" t="s">
        <v>48</v>
      </c>
      <c r="C19" s="55">
        <v>2012</v>
      </c>
      <c r="D19" s="79"/>
      <c r="E19" s="69">
        <v>137.49</v>
      </c>
      <c r="F19" s="88"/>
      <c r="G19" s="71"/>
    </row>
    <row r="20" spans="1:7" x14ac:dyDescent="0.25">
      <c r="A20" s="54" t="s">
        <v>72</v>
      </c>
      <c r="B20" s="54" t="s">
        <v>48</v>
      </c>
      <c r="C20" s="55" t="s">
        <v>36</v>
      </c>
      <c r="D20" s="79" t="s">
        <v>131</v>
      </c>
      <c r="E20" s="68">
        <v>445</v>
      </c>
      <c r="F20" s="87"/>
      <c r="G20" s="71"/>
    </row>
    <row r="21" spans="1:7" x14ac:dyDescent="0.25">
      <c r="A21" s="54" t="s">
        <v>73</v>
      </c>
      <c r="B21" s="54" t="s">
        <v>48</v>
      </c>
      <c r="C21" s="55" t="s">
        <v>37</v>
      </c>
      <c r="D21" s="79" t="s">
        <v>131</v>
      </c>
      <c r="E21" s="68">
        <v>435</v>
      </c>
      <c r="F21" s="87"/>
      <c r="G21" s="71"/>
    </row>
    <row r="22" spans="1:7" x14ac:dyDescent="0.25">
      <c r="A22" s="54" t="s">
        <v>29</v>
      </c>
      <c r="B22" s="54" t="s">
        <v>48</v>
      </c>
      <c r="C22" s="55" t="s">
        <v>37</v>
      </c>
      <c r="D22" s="79" t="s">
        <v>131</v>
      </c>
      <c r="E22" s="68">
        <v>1340</v>
      </c>
      <c r="F22" s="87"/>
      <c r="G22" s="71"/>
    </row>
    <row r="23" spans="1:7" x14ac:dyDescent="0.25">
      <c r="A23" s="54" t="s">
        <v>92</v>
      </c>
      <c r="B23" s="54" t="s">
        <v>7</v>
      </c>
      <c r="C23" s="55">
        <v>2017</v>
      </c>
      <c r="D23" s="79" t="s">
        <v>131</v>
      </c>
      <c r="E23" s="69">
        <v>4500</v>
      </c>
      <c r="F23" s="88"/>
      <c r="G23" s="71"/>
    </row>
    <row r="24" spans="1:7" x14ac:dyDescent="0.25">
      <c r="A24" s="54" t="s">
        <v>30</v>
      </c>
      <c r="B24" s="54" t="s">
        <v>7</v>
      </c>
      <c r="C24" s="57" t="s">
        <v>38</v>
      </c>
      <c r="D24" s="79"/>
      <c r="E24" s="68">
        <v>101.5</v>
      </c>
      <c r="F24" s="87"/>
      <c r="G24" s="71"/>
    </row>
    <row r="25" spans="1:7" x14ac:dyDescent="0.25">
      <c r="A25" s="54" t="s">
        <v>104</v>
      </c>
      <c r="B25" s="54" t="s">
        <v>7</v>
      </c>
      <c r="C25" s="55" t="s">
        <v>3</v>
      </c>
      <c r="D25" s="79"/>
      <c r="E25" s="68">
        <v>1</v>
      </c>
      <c r="F25" s="87"/>
      <c r="G25" s="71"/>
    </row>
    <row r="26" spans="1:7" x14ac:dyDescent="0.25">
      <c r="A26" s="54" t="s">
        <v>32</v>
      </c>
      <c r="B26" s="54" t="s">
        <v>47</v>
      </c>
      <c r="C26" s="55" t="s">
        <v>39</v>
      </c>
      <c r="D26" s="79"/>
      <c r="E26" s="68">
        <v>303</v>
      </c>
      <c r="F26" s="87"/>
      <c r="G26" s="71"/>
    </row>
    <row r="27" spans="1:7" x14ac:dyDescent="0.25">
      <c r="A27" s="54" t="s">
        <v>33</v>
      </c>
      <c r="B27" s="54" t="s">
        <v>46</v>
      </c>
      <c r="C27" s="55" t="s">
        <v>3</v>
      </c>
      <c r="D27" s="79"/>
      <c r="E27" s="68">
        <v>1</v>
      </c>
      <c r="F27" s="87"/>
      <c r="G27" s="71"/>
    </row>
    <row r="28" spans="1:7" x14ac:dyDescent="0.25">
      <c r="A28" s="54" t="s">
        <v>13</v>
      </c>
      <c r="B28" s="54" t="s">
        <v>8</v>
      </c>
      <c r="C28" s="55" t="s">
        <v>3</v>
      </c>
      <c r="D28" s="79"/>
      <c r="E28" s="68">
        <v>1</v>
      </c>
      <c r="F28" s="87"/>
      <c r="G28" s="71"/>
    </row>
    <row r="29" spans="1:7" x14ac:dyDescent="0.25">
      <c r="A29" s="54" t="s">
        <v>14</v>
      </c>
      <c r="B29" s="54" t="s">
        <v>8</v>
      </c>
      <c r="C29" s="55" t="s">
        <v>3</v>
      </c>
      <c r="D29" s="79"/>
      <c r="E29" s="68">
        <v>1</v>
      </c>
      <c r="F29" s="87"/>
      <c r="G29" s="71"/>
    </row>
    <row r="30" spans="1:7" x14ac:dyDescent="0.25">
      <c r="A30" s="54" t="s">
        <v>34</v>
      </c>
      <c r="B30" s="54" t="s">
        <v>8</v>
      </c>
      <c r="C30" s="55" t="s">
        <v>40</v>
      </c>
      <c r="D30" s="79"/>
      <c r="E30" s="68">
        <v>287</v>
      </c>
      <c r="F30" s="87"/>
      <c r="G30" s="71"/>
    </row>
    <row r="31" spans="1:7" x14ac:dyDescent="0.25">
      <c r="A31" s="54" t="s">
        <v>35</v>
      </c>
      <c r="B31" s="54" t="s">
        <v>103</v>
      </c>
      <c r="C31" s="55" t="s">
        <v>3</v>
      </c>
      <c r="D31" s="79"/>
      <c r="E31" s="68">
        <v>1</v>
      </c>
      <c r="F31" s="87"/>
      <c r="G31" s="71"/>
    </row>
    <row r="32" spans="1:7" x14ac:dyDescent="0.25">
      <c r="A32" s="56" t="s">
        <v>54</v>
      </c>
      <c r="B32" s="54" t="s">
        <v>10</v>
      </c>
      <c r="C32" s="55" t="s">
        <v>3</v>
      </c>
      <c r="D32" s="79"/>
      <c r="E32" s="68">
        <v>1</v>
      </c>
      <c r="F32" s="87"/>
      <c r="G32" s="71"/>
    </row>
    <row r="33" spans="1:7" x14ac:dyDescent="0.25">
      <c r="A33" s="54" t="s">
        <v>9</v>
      </c>
      <c r="B33" s="54" t="s">
        <v>49</v>
      </c>
      <c r="C33" s="55" t="s">
        <v>3</v>
      </c>
      <c r="D33" s="79"/>
      <c r="E33" s="68">
        <v>1</v>
      </c>
      <c r="F33" s="87"/>
      <c r="G33" s="71"/>
    </row>
    <row r="34" spans="1:7" x14ac:dyDescent="0.25">
      <c r="A34" s="54" t="s">
        <v>15</v>
      </c>
      <c r="B34" s="54" t="s">
        <v>20</v>
      </c>
      <c r="C34" s="55" t="s">
        <v>41</v>
      </c>
      <c r="D34" s="79" t="s">
        <v>133</v>
      </c>
      <c r="E34" s="68">
        <v>3300</v>
      </c>
      <c r="F34" s="87"/>
      <c r="G34" s="71"/>
    </row>
    <row r="35" spans="1:7" x14ac:dyDescent="0.25">
      <c r="A35" s="54" t="s">
        <v>16</v>
      </c>
      <c r="B35" s="54" t="s">
        <v>5</v>
      </c>
      <c r="C35" s="55">
        <v>2012</v>
      </c>
      <c r="D35" s="79"/>
      <c r="E35" s="68">
        <v>92.95</v>
      </c>
      <c r="F35" s="87"/>
      <c r="G35" s="71"/>
    </row>
    <row r="36" spans="1:7" x14ac:dyDescent="0.25">
      <c r="A36" s="54" t="s">
        <v>50</v>
      </c>
      <c r="B36" s="54" t="s">
        <v>51</v>
      </c>
      <c r="C36" s="55">
        <v>2015</v>
      </c>
      <c r="D36" s="79"/>
      <c r="E36" s="68">
        <v>1</v>
      </c>
      <c r="F36" s="87"/>
      <c r="G36" s="71"/>
    </row>
    <row r="37" spans="1:7" x14ac:dyDescent="0.25">
      <c r="A37" s="54" t="s">
        <v>43</v>
      </c>
      <c r="B37" s="54" t="s">
        <v>44</v>
      </c>
      <c r="C37" s="55">
        <v>2014</v>
      </c>
      <c r="D37" s="79"/>
      <c r="E37" s="69">
        <v>108.8</v>
      </c>
      <c r="F37" s="88"/>
      <c r="G37" s="71"/>
    </row>
    <row r="38" spans="1:7" x14ac:dyDescent="0.25">
      <c r="A38" s="54" t="s">
        <v>56</v>
      </c>
      <c r="B38" s="54" t="s">
        <v>57</v>
      </c>
      <c r="C38" s="55">
        <v>2016</v>
      </c>
      <c r="D38" s="79"/>
      <c r="E38" s="69">
        <v>239.21</v>
      </c>
      <c r="F38" s="88"/>
      <c r="G38" s="71"/>
    </row>
    <row r="39" spans="1:7" ht="15.75" customHeight="1" x14ac:dyDescent="0.25">
      <c r="A39" s="54" t="s">
        <v>58</v>
      </c>
      <c r="B39" s="54" t="s">
        <v>74</v>
      </c>
      <c r="C39" s="55" t="s">
        <v>3</v>
      </c>
      <c r="D39" s="79"/>
      <c r="E39" s="69">
        <v>1</v>
      </c>
      <c r="F39" s="88"/>
      <c r="G39" s="71"/>
    </row>
    <row r="40" spans="1:7" ht="15.75" customHeight="1" x14ac:dyDescent="0.25">
      <c r="A40" s="54" t="s">
        <v>59</v>
      </c>
      <c r="B40" s="54" t="s">
        <v>75</v>
      </c>
      <c r="C40" s="55">
        <v>2016</v>
      </c>
      <c r="D40" s="79"/>
      <c r="E40" s="69">
        <v>80.400000000000006</v>
      </c>
      <c r="F40" s="88"/>
      <c r="G40" s="71"/>
    </row>
    <row r="41" spans="1:7" x14ac:dyDescent="0.25">
      <c r="A41" s="54" t="s">
        <v>60</v>
      </c>
      <c r="B41" s="54" t="s">
        <v>10</v>
      </c>
      <c r="C41" s="55">
        <v>2016</v>
      </c>
      <c r="D41" s="79"/>
      <c r="E41" s="69">
        <v>80.400000000000006</v>
      </c>
      <c r="F41" s="88"/>
      <c r="G41" s="71"/>
    </row>
    <row r="42" spans="1:7" x14ac:dyDescent="0.25">
      <c r="A42" s="54" t="s">
        <v>61</v>
      </c>
      <c r="B42" s="54" t="s">
        <v>8</v>
      </c>
      <c r="C42" s="55">
        <v>2016</v>
      </c>
      <c r="D42" s="79"/>
      <c r="E42" s="69">
        <v>80.400000000000006</v>
      </c>
      <c r="F42" s="88"/>
      <c r="G42" s="71"/>
    </row>
    <row r="43" spans="1:7" x14ac:dyDescent="0.25">
      <c r="A43" s="54" t="s">
        <v>62</v>
      </c>
      <c r="B43" s="54" t="s">
        <v>76</v>
      </c>
      <c r="C43" s="55">
        <v>2016</v>
      </c>
      <c r="D43" s="79"/>
      <c r="E43" s="69">
        <v>80.400000000000006</v>
      </c>
      <c r="F43" s="88"/>
      <c r="G43" s="71"/>
    </row>
    <row r="44" spans="1:7" x14ac:dyDescent="0.25">
      <c r="A44" s="54" t="s">
        <v>82</v>
      </c>
      <c r="B44" s="54" t="s">
        <v>85</v>
      </c>
      <c r="C44" s="55">
        <v>2017</v>
      </c>
      <c r="D44" s="79"/>
      <c r="E44" s="69">
        <v>71.73</v>
      </c>
      <c r="F44" s="88"/>
      <c r="G44" s="71"/>
    </row>
    <row r="45" spans="1:7" x14ac:dyDescent="0.25">
      <c r="A45" s="54" t="s">
        <v>83</v>
      </c>
      <c r="B45" s="54" t="s">
        <v>86</v>
      </c>
      <c r="C45" s="55">
        <v>2017</v>
      </c>
      <c r="D45" s="79"/>
      <c r="E45" s="69">
        <v>71.73</v>
      </c>
      <c r="F45" s="88"/>
      <c r="G45" s="71"/>
    </row>
    <row r="46" spans="1:7" x14ac:dyDescent="0.25">
      <c r="A46" s="54" t="s">
        <v>84</v>
      </c>
      <c r="B46" s="54" t="s">
        <v>87</v>
      </c>
      <c r="C46" s="55">
        <v>2017</v>
      </c>
      <c r="D46" s="79"/>
      <c r="E46" s="69">
        <v>71.73</v>
      </c>
      <c r="F46" s="88"/>
      <c r="G46" s="71"/>
    </row>
    <row r="47" spans="1:7" x14ac:dyDescent="0.25">
      <c r="A47" s="54" t="s">
        <v>77</v>
      </c>
      <c r="B47" s="54" t="s">
        <v>19</v>
      </c>
      <c r="C47" s="55">
        <v>2017</v>
      </c>
      <c r="D47" s="79"/>
      <c r="E47" s="69">
        <v>52.01</v>
      </c>
      <c r="F47" s="88"/>
      <c r="G47" s="71"/>
    </row>
    <row r="48" spans="1:7" x14ac:dyDescent="0.25">
      <c r="A48" s="54" t="s">
        <v>78</v>
      </c>
      <c r="B48" s="54" t="s">
        <v>79</v>
      </c>
      <c r="C48" s="55">
        <v>2017</v>
      </c>
      <c r="D48" s="79"/>
      <c r="E48" s="69">
        <v>52.01</v>
      </c>
      <c r="F48" s="88"/>
      <c r="G48" s="71"/>
    </row>
    <row r="49" spans="1:8" x14ac:dyDescent="0.25">
      <c r="A49" s="54" t="s">
        <v>89</v>
      </c>
      <c r="B49" s="54" t="s">
        <v>1</v>
      </c>
      <c r="C49" s="55">
        <v>2016</v>
      </c>
      <c r="D49" s="79"/>
      <c r="E49" s="69">
        <v>16422.59</v>
      </c>
      <c r="F49" s="88"/>
      <c r="G49" s="71"/>
    </row>
    <row r="50" spans="1:8" x14ac:dyDescent="0.25">
      <c r="A50" s="54" t="s">
        <v>80</v>
      </c>
      <c r="B50" s="54" t="s">
        <v>81</v>
      </c>
      <c r="C50" s="55">
        <v>2017</v>
      </c>
      <c r="D50" s="79" t="s">
        <v>132</v>
      </c>
      <c r="E50" s="69">
        <v>2538</v>
      </c>
      <c r="F50" s="88"/>
      <c r="G50" s="71"/>
    </row>
    <row r="51" spans="1:8" x14ac:dyDescent="0.25">
      <c r="A51" s="54" t="s">
        <v>93</v>
      </c>
      <c r="B51" s="54" t="s">
        <v>88</v>
      </c>
      <c r="C51" s="55">
        <v>2017</v>
      </c>
      <c r="D51" s="79"/>
      <c r="E51" s="69">
        <v>140.69</v>
      </c>
      <c r="F51" s="88"/>
      <c r="G51" s="71"/>
    </row>
    <row r="52" spans="1:8" x14ac:dyDescent="0.25">
      <c r="A52" s="54" t="s">
        <v>90</v>
      </c>
      <c r="B52" s="54" t="s">
        <v>19</v>
      </c>
      <c r="C52" s="55">
        <v>2017</v>
      </c>
      <c r="D52" s="79"/>
      <c r="E52" s="69">
        <v>272.48</v>
      </c>
      <c r="F52" s="88"/>
      <c r="G52" s="71"/>
    </row>
    <row r="53" spans="1:8" x14ac:dyDescent="0.25">
      <c r="A53" s="54" t="s">
        <v>94</v>
      </c>
      <c r="B53" s="54" t="s">
        <v>19</v>
      </c>
      <c r="C53" s="55">
        <v>2017</v>
      </c>
      <c r="D53" s="79"/>
      <c r="E53" s="69">
        <v>37</v>
      </c>
      <c r="F53" s="88"/>
      <c r="G53" s="71"/>
    </row>
    <row r="54" spans="1:8" x14ac:dyDescent="0.25">
      <c r="A54" s="54" t="s">
        <v>95</v>
      </c>
      <c r="B54" s="54" t="s">
        <v>19</v>
      </c>
      <c r="C54" s="55">
        <v>2017</v>
      </c>
      <c r="D54" s="79"/>
      <c r="E54" s="69">
        <v>43.4</v>
      </c>
      <c r="F54" s="88"/>
      <c r="G54" s="71"/>
    </row>
    <row r="55" spans="1:8" x14ac:dyDescent="0.25">
      <c r="A55" s="54" t="s">
        <v>31</v>
      </c>
      <c r="B55" s="54" t="s">
        <v>42</v>
      </c>
      <c r="C55" s="55">
        <v>2019</v>
      </c>
      <c r="D55" s="79"/>
      <c r="E55" s="69">
        <v>145.52000000000001</v>
      </c>
      <c r="F55" s="88"/>
      <c r="G55" s="71"/>
    </row>
    <row r="56" spans="1:8" x14ac:dyDescent="0.25">
      <c r="A56" s="54" t="s">
        <v>97</v>
      </c>
      <c r="B56" s="54" t="s">
        <v>1</v>
      </c>
      <c r="C56" s="55" t="s">
        <v>98</v>
      </c>
      <c r="D56" s="79" t="s">
        <v>131</v>
      </c>
      <c r="E56" s="69">
        <v>541.92999999999995</v>
      </c>
      <c r="F56" s="88"/>
      <c r="G56" s="71"/>
    </row>
    <row r="57" spans="1:8" x14ac:dyDescent="0.25">
      <c r="A57" s="54" t="s">
        <v>137</v>
      </c>
      <c r="B57" s="54" t="s">
        <v>1</v>
      </c>
      <c r="C57" s="55" t="s">
        <v>113</v>
      </c>
      <c r="D57" s="79"/>
      <c r="E57" s="69">
        <v>350</v>
      </c>
      <c r="F57" s="88" t="s">
        <v>136</v>
      </c>
      <c r="G57" s="71"/>
    </row>
    <row r="58" spans="1:8" x14ac:dyDescent="0.25">
      <c r="A58" s="54" t="s">
        <v>100</v>
      </c>
      <c r="B58" s="54" t="s">
        <v>10</v>
      </c>
      <c r="C58" s="55" t="s">
        <v>98</v>
      </c>
      <c r="D58" s="79"/>
      <c r="E58" s="69">
        <v>620</v>
      </c>
      <c r="F58" s="88"/>
      <c r="G58" s="71"/>
    </row>
    <row r="59" spans="1:8" x14ac:dyDescent="0.25">
      <c r="A59" s="54" t="s">
        <v>12</v>
      </c>
      <c r="B59" s="54" t="s">
        <v>42</v>
      </c>
      <c r="C59" s="55" t="s">
        <v>98</v>
      </c>
      <c r="D59" s="79"/>
      <c r="E59" s="69">
        <v>87.9</v>
      </c>
      <c r="F59" s="88"/>
      <c r="G59" s="71"/>
    </row>
    <row r="60" spans="1:8" x14ac:dyDescent="0.25">
      <c r="A60" s="54" t="s">
        <v>101</v>
      </c>
      <c r="B60" s="54" t="s">
        <v>42</v>
      </c>
      <c r="C60" s="55" t="s">
        <v>98</v>
      </c>
      <c r="D60" s="79"/>
      <c r="E60" s="69">
        <v>125.52</v>
      </c>
      <c r="F60" s="88"/>
      <c r="G60" s="71"/>
    </row>
    <row r="61" spans="1:8" x14ac:dyDescent="0.25">
      <c r="A61" s="54" t="s">
        <v>102</v>
      </c>
      <c r="B61" s="54" t="s">
        <v>1</v>
      </c>
      <c r="C61" s="55" t="s">
        <v>98</v>
      </c>
      <c r="D61" s="79"/>
      <c r="E61" s="69">
        <v>523.87</v>
      </c>
      <c r="F61" s="88"/>
      <c r="G61" s="71"/>
    </row>
    <row r="62" spans="1:8" x14ac:dyDescent="0.25">
      <c r="A62" s="54" t="s">
        <v>100</v>
      </c>
      <c r="B62" s="54" t="s">
        <v>5</v>
      </c>
      <c r="C62" s="55" t="s">
        <v>99</v>
      </c>
      <c r="D62" s="79"/>
      <c r="E62" s="69">
        <v>4082</v>
      </c>
      <c r="F62" s="88"/>
      <c r="G62" s="71"/>
    </row>
    <row r="63" spans="1:8" x14ac:dyDescent="0.25">
      <c r="A63" s="54" t="s">
        <v>108</v>
      </c>
      <c r="B63" s="54" t="s">
        <v>109</v>
      </c>
      <c r="C63" s="55" t="s">
        <v>105</v>
      </c>
      <c r="D63" s="79" t="s">
        <v>131</v>
      </c>
      <c r="E63" s="69">
        <v>5331.19</v>
      </c>
      <c r="F63" s="88"/>
      <c r="G63" s="71"/>
    </row>
    <row r="64" spans="1:8" x14ac:dyDescent="0.25">
      <c r="A64" s="54" t="s">
        <v>127</v>
      </c>
      <c r="B64" s="54" t="s">
        <v>47</v>
      </c>
      <c r="C64" s="55" t="s">
        <v>113</v>
      </c>
      <c r="D64" s="79" t="s">
        <v>131</v>
      </c>
      <c r="E64" s="90">
        <v>1804.74</v>
      </c>
      <c r="F64" s="89" t="s">
        <v>136</v>
      </c>
      <c r="G64" s="72"/>
      <c r="H64" s="90"/>
    </row>
    <row r="65" spans="1:9" x14ac:dyDescent="0.25">
      <c r="A65" s="54" t="s">
        <v>124</v>
      </c>
      <c r="B65" s="54" t="s">
        <v>125</v>
      </c>
      <c r="C65" s="55" t="s">
        <v>113</v>
      </c>
      <c r="D65" s="79" t="s">
        <v>131</v>
      </c>
      <c r="E65" s="69">
        <f>633.33+225</f>
        <v>858.33</v>
      </c>
      <c r="F65" s="88"/>
      <c r="G65" s="91" t="s">
        <v>149</v>
      </c>
    </row>
    <row r="66" spans="1:9" x14ac:dyDescent="0.25">
      <c r="A66" s="54" t="s">
        <v>128</v>
      </c>
      <c r="B66" s="54" t="s">
        <v>125</v>
      </c>
      <c r="C66" s="55" t="s">
        <v>113</v>
      </c>
      <c r="D66" s="79"/>
      <c r="E66" s="69">
        <v>309.98</v>
      </c>
      <c r="F66" s="88" t="s">
        <v>136</v>
      </c>
      <c r="G66" s="71"/>
    </row>
    <row r="67" spans="1:9" x14ac:dyDescent="0.25">
      <c r="A67" s="59" t="s">
        <v>63</v>
      </c>
      <c r="B67" s="54"/>
      <c r="C67" s="58"/>
      <c r="D67" s="79"/>
      <c r="E67" s="70"/>
      <c r="F67" s="88"/>
      <c r="G67" s="71"/>
    </row>
    <row r="68" spans="1:9" x14ac:dyDescent="0.25">
      <c r="A68" s="54" t="s">
        <v>64</v>
      </c>
      <c r="B68" s="54" t="s">
        <v>5</v>
      </c>
      <c r="C68" s="55" t="s">
        <v>3</v>
      </c>
      <c r="D68" s="79"/>
      <c r="E68" s="69">
        <v>1</v>
      </c>
      <c r="F68" s="88"/>
      <c r="G68" s="71"/>
    </row>
    <row r="69" spans="1:9" x14ac:dyDescent="0.25">
      <c r="A69" s="54" t="s">
        <v>65</v>
      </c>
      <c r="B69" s="54" t="s">
        <v>10</v>
      </c>
      <c r="C69" s="55" t="s">
        <v>3</v>
      </c>
      <c r="D69" s="79"/>
      <c r="E69" s="69">
        <v>1</v>
      </c>
      <c r="F69" s="88"/>
      <c r="G69" s="71"/>
    </row>
    <row r="70" spans="1:9" x14ac:dyDescent="0.25">
      <c r="A70" s="54" t="s">
        <v>66</v>
      </c>
      <c r="B70" s="54" t="s">
        <v>126</v>
      </c>
      <c r="C70" s="55" t="s">
        <v>3</v>
      </c>
      <c r="D70" s="79"/>
      <c r="E70" s="69">
        <v>1</v>
      </c>
      <c r="F70" s="88"/>
      <c r="G70" s="71"/>
    </row>
    <row r="71" spans="1:9" x14ac:dyDescent="0.25">
      <c r="A71" s="54" t="s">
        <v>68</v>
      </c>
      <c r="B71" s="54" t="s">
        <v>67</v>
      </c>
      <c r="C71" s="55" t="s">
        <v>3</v>
      </c>
      <c r="D71" s="79"/>
      <c r="E71" s="69">
        <v>1</v>
      </c>
      <c r="F71" s="88"/>
      <c r="G71" s="71"/>
    </row>
    <row r="72" spans="1:9" x14ac:dyDescent="0.25">
      <c r="A72" s="54" t="s">
        <v>69</v>
      </c>
      <c r="B72" s="54" t="s">
        <v>70</v>
      </c>
      <c r="C72" s="55" t="s">
        <v>3</v>
      </c>
      <c r="D72" s="79"/>
      <c r="E72" s="69">
        <v>1</v>
      </c>
      <c r="F72" s="88"/>
      <c r="G72" s="71"/>
    </row>
    <row r="73" spans="1:9" x14ac:dyDescent="0.25">
      <c r="A73" s="54" t="s">
        <v>71</v>
      </c>
      <c r="B73" s="54" t="s">
        <v>8</v>
      </c>
      <c r="C73" s="55" t="s">
        <v>3</v>
      </c>
      <c r="D73" s="79"/>
      <c r="E73" s="69">
        <v>1</v>
      </c>
      <c r="F73" s="88"/>
      <c r="G73" s="71"/>
    </row>
    <row r="74" spans="1:9" x14ac:dyDescent="0.25">
      <c r="A74" s="59" t="s">
        <v>106</v>
      </c>
      <c r="B74" s="54"/>
      <c r="C74" s="55"/>
      <c r="D74" s="83"/>
      <c r="E74" s="69"/>
      <c r="F74" s="88"/>
      <c r="G74" s="71"/>
    </row>
    <row r="75" spans="1:9" x14ac:dyDescent="0.25">
      <c r="A75" s="54" t="s">
        <v>107</v>
      </c>
      <c r="B75" s="54"/>
      <c r="C75" s="55" t="s">
        <v>105</v>
      </c>
      <c r="D75" s="83"/>
      <c r="F75" s="88"/>
      <c r="G75" s="72"/>
    </row>
    <row r="76" spans="1:9" x14ac:dyDescent="0.25">
      <c r="A76" s="54"/>
      <c r="B76" s="54"/>
      <c r="C76" s="55"/>
      <c r="D76" s="83"/>
      <c r="E76" s="69">
        <f>1+804+500</f>
        <v>1305</v>
      </c>
      <c r="F76" s="88" t="s">
        <v>136</v>
      </c>
      <c r="G76" s="91" t="s">
        <v>148</v>
      </c>
      <c r="H76"/>
      <c r="I76"/>
    </row>
    <row r="77" spans="1:9" ht="16.5" thickBot="1" x14ac:dyDescent="0.3">
      <c r="A77" s="54"/>
      <c r="D77" s="79"/>
      <c r="E77" s="52">
        <f>SUM(E6:E76)</f>
        <v>49773.180000000008</v>
      </c>
      <c r="F77" s="77"/>
      <c r="H77"/>
      <c r="I77"/>
    </row>
    <row r="78" spans="1:9" x14ac:dyDescent="0.25">
      <c r="A78" s="40"/>
      <c r="B78" s="41"/>
      <c r="C78" s="42"/>
      <c r="D78" s="84"/>
      <c r="E78" s="38"/>
      <c r="F78" s="76"/>
      <c r="H78"/>
      <c r="I78"/>
    </row>
    <row r="79" spans="1:9" x14ac:dyDescent="0.25">
      <c r="A79" s="40"/>
      <c r="B79" s="41"/>
      <c r="C79" s="42"/>
      <c r="D79" s="84"/>
      <c r="E79" s="43"/>
      <c r="F79" s="76"/>
      <c r="H79"/>
      <c r="I79"/>
    </row>
    <row r="80" spans="1:9" x14ac:dyDescent="0.25">
      <c r="A80" s="40"/>
      <c r="B80" s="41"/>
      <c r="C80" s="50" t="s">
        <v>138</v>
      </c>
      <c r="D80" s="84"/>
      <c r="E80" s="43" t="s">
        <v>143</v>
      </c>
      <c r="F80" s="76"/>
      <c r="G80" s="34" t="s">
        <v>142</v>
      </c>
      <c r="H80"/>
      <c r="I80"/>
    </row>
    <row r="81" spans="1:9" x14ac:dyDescent="0.25">
      <c r="A81" s="40"/>
      <c r="B81" s="41"/>
      <c r="C81" s="65" t="s">
        <v>129</v>
      </c>
      <c r="D81" s="85" t="s">
        <v>131</v>
      </c>
      <c r="E81" s="64">
        <f>SUMIF(D6:D75,"S",E6:E76)</f>
        <v>17511.190000000002</v>
      </c>
      <c r="F81" s="77"/>
      <c r="G81" s="64">
        <v>24940</v>
      </c>
      <c r="H81" s="49"/>
      <c r="I81" s="46"/>
    </row>
    <row r="82" spans="1:9" x14ac:dyDescent="0.25">
      <c r="A82" s="40"/>
      <c r="B82" s="41"/>
      <c r="C82" s="65" t="s">
        <v>130</v>
      </c>
      <c r="D82" s="85" t="s">
        <v>133</v>
      </c>
      <c r="E82" s="64">
        <f>SUMIF(D6:D75,"G",E6:E76)</f>
        <v>3301</v>
      </c>
      <c r="F82" s="77"/>
      <c r="G82" s="64">
        <v>11826</v>
      </c>
      <c r="H82" s="49"/>
      <c r="I82" s="46"/>
    </row>
    <row r="83" spans="1:9" x14ac:dyDescent="0.25">
      <c r="A83" s="40"/>
      <c r="B83" s="41"/>
      <c r="C83" s="65" t="s">
        <v>80</v>
      </c>
      <c r="D83" s="85" t="s">
        <v>132</v>
      </c>
      <c r="E83" s="64">
        <f>SUMIF(D7:D76,"D",E7:E76)</f>
        <v>2538</v>
      </c>
      <c r="F83" s="77"/>
      <c r="G83" s="64">
        <v>5000</v>
      </c>
      <c r="H83" s="49"/>
      <c r="I83" s="46"/>
    </row>
    <row r="84" spans="1:9" ht="16.5" thickBot="1" x14ac:dyDescent="0.3">
      <c r="A84" s="40"/>
      <c r="B84" s="41"/>
      <c r="C84" s="50"/>
      <c r="D84" s="80"/>
      <c r="E84" s="52">
        <f>SUM(E81:E83)</f>
        <v>23350.190000000002</v>
      </c>
      <c r="F84" s="78"/>
      <c r="G84" s="52">
        <f>SUM(G81:G83)</f>
        <v>41766</v>
      </c>
      <c r="H84" s="49"/>
      <c r="I84" s="46"/>
    </row>
    <row r="85" spans="1:9" x14ac:dyDescent="0.25">
      <c r="A85" s="40"/>
      <c r="B85" s="41"/>
      <c r="C85" s="50"/>
      <c r="D85" s="42"/>
      <c r="E85" s="51"/>
      <c r="F85" s="78"/>
      <c r="G85" s="51"/>
      <c r="H85" s="49"/>
      <c r="I85" s="46"/>
    </row>
    <row r="86" spans="1:9" hidden="1" outlineLevel="1" x14ac:dyDescent="0.25">
      <c r="E86" s="45"/>
      <c r="F86" s="77"/>
    </row>
    <row r="87" spans="1:9" hidden="1" outlineLevel="1" x14ac:dyDescent="0.25">
      <c r="A87" s="54" t="s">
        <v>110</v>
      </c>
      <c r="B87" s="54" t="s">
        <v>112</v>
      </c>
      <c r="C87" s="55" t="s">
        <v>105</v>
      </c>
      <c r="D87" s="39"/>
      <c r="E87" s="48">
        <v>29.98</v>
      </c>
      <c r="F87" s="77"/>
    </row>
    <row r="88" spans="1:9" hidden="1" outlineLevel="1" x14ac:dyDescent="0.25">
      <c r="A88" s="54" t="s">
        <v>110</v>
      </c>
      <c r="B88" s="54" t="s">
        <v>111</v>
      </c>
      <c r="C88" s="55" t="s">
        <v>113</v>
      </c>
      <c r="D88" s="39"/>
      <c r="E88" s="48">
        <v>27.99</v>
      </c>
      <c r="F88" s="77"/>
    </row>
    <row r="89" spans="1:9" ht="15.75" hidden="1" customHeight="1" outlineLevel="1" x14ac:dyDescent="0.25">
      <c r="A89" s="38" t="s">
        <v>114</v>
      </c>
      <c r="B89" s="54" t="s">
        <v>112</v>
      </c>
      <c r="C89" s="55" t="s">
        <v>113</v>
      </c>
      <c r="D89" s="39"/>
      <c r="E89" s="48">
        <v>46</v>
      </c>
      <c r="F89" s="77"/>
    </row>
    <row r="90" spans="1:9" hidden="1" outlineLevel="1" x14ac:dyDescent="0.25">
      <c r="A90" s="38" t="s">
        <v>115</v>
      </c>
      <c r="B90" s="54" t="s">
        <v>112</v>
      </c>
      <c r="C90" s="55" t="s">
        <v>113</v>
      </c>
      <c r="D90" s="39"/>
      <c r="E90" s="48">
        <v>29</v>
      </c>
      <c r="F90" s="77"/>
    </row>
    <row r="91" spans="1:9" hidden="1" outlineLevel="1" x14ac:dyDescent="0.25">
      <c r="A91" s="38" t="s">
        <v>116</v>
      </c>
      <c r="B91" s="54" t="s">
        <v>112</v>
      </c>
      <c r="C91" s="55" t="s">
        <v>113</v>
      </c>
      <c r="D91" s="39"/>
      <c r="E91" s="48">
        <v>20</v>
      </c>
      <c r="F91" s="77"/>
    </row>
    <row r="92" spans="1:9" hidden="1" outlineLevel="1" x14ac:dyDescent="0.25">
      <c r="A92" s="38" t="s">
        <v>117</v>
      </c>
      <c r="B92" s="54" t="s">
        <v>112</v>
      </c>
      <c r="C92" s="55" t="s">
        <v>113</v>
      </c>
      <c r="D92" s="39"/>
      <c r="E92" s="48">
        <v>12.39</v>
      </c>
      <c r="F92" s="77"/>
    </row>
    <row r="93" spans="1:9" hidden="1" outlineLevel="1" x14ac:dyDescent="0.25">
      <c r="A93" s="38" t="s">
        <v>118</v>
      </c>
      <c r="B93" s="54" t="s">
        <v>112</v>
      </c>
      <c r="C93" s="55" t="s">
        <v>113</v>
      </c>
      <c r="D93" s="39"/>
      <c r="E93" s="48">
        <v>15.99</v>
      </c>
      <c r="F93" s="77"/>
    </row>
    <row r="94" spans="1:9" hidden="1" outlineLevel="1" x14ac:dyDescent="0.25">
      <c r="A94" s="38" t="s">
        <v>119</v>
      </c>
      <c r="B94" s="54" t="s">
        <v>112</v>
      </c>
      <c r="C94" s="55" t="s">
        <v>113</v>
      </c>
      <c r="D94" s="39"/>
      <c r="E94" s="48">
        <v>12.99</v>
      </c>
      <c r="F94" s="77"/>
    </row>
    <row r="95" spans="1:9" hidden="1" outlineLevel="1" x14ac:dyDescent="0.25">
      <c r="A95" s="38" t="s">
        <v>120</v>
      </c>
      <c r="B95" s="54" t="s">
        <v>112</v>
      </c>
      <c r="C95" s="55" t="s">
        <v>113</v>
      </c>
      <c r="D95" s="39"/>
      <c r="E95" s="48">
        <v>52.99</v>
      </c>
      <c r="F95" s="77"/>
    </row>
    <row r="96" spans="1:9" hidden="1" outlineLevel="1" x14ac:dyDescent="0.25">
      <c r="A96" s="54" t="s">
        <v>121</v>
      </c>
      <c r="B96" s="54" t="s">
        <v>112</v>
      </c>
      <c r="C96" s="55" t="s">
        <v>113</v>
      </c>
      <c r="D96" s="39"/>
      <c r="E96" s="48">
        <v>7.2</v>
      </c>
      <c r="F96" s="77"/>
    </row>
    <row r="97" spans="1:6" hidden="1" outlineLevel="1" x14ac:dyDescent="0.25">
      <c r="A97" s="54" t="s">
        <v>122</v>
      </c>
      <c r="B97" s="54" t="s">
        <v>112</v>
      </c>
      <c r="C97" s="55" t="s">
        <v>113</v>
      </c>
      <c r="D97" s="39"/>
      <c r="E97" s="48">
        <v>15.99</v>
      </c>
      <c r="F97" s="77"/>
    </row>
    <row r="98" spans="1:6" hidden="1" outlineLevel="1" x14ac:dyDescent="0.25">
      <c r="A98" s="54" t="s">
        <v>123</v>
      </c>
      <c r="B98" s="54" t="s">
        <v>112</v>
      </c>
      <c r="C98" s="55" t="s">
        <v>113</v>
      </c>
      <c r="D98" s="39"/>
      <c r="E98" s="48">
        <v>7.19</v>
      </c>
      <c r="F98" s="77"/>
    </row>
    <row r="99" spans="1:6" ht="15.75" hidden="1" customHeight="1" outlineLevel="1" x14ac:dyDescent="0.25">
      <c r="E99" s="66">
        <f>SUM(E87:E98)</f>
        <v>277.71000000000004</v>
      </c>
      <c r="F99" s="77"/>
    </row>
    <row r="100" spans="1:6" collapsed="1" x14ac:dyDescent="0.25">
      <c r="A100" s="32" t="s">
        <v>144</v>
      </c>
      <c r="E100" s="45"/>
      <c r="F100" s="77"/>
    </row>
    <row r="101" spans="1:6" x14ac:dyDescent="0.25">
      <c r="A101" s="38" t="s">
        <v>134</v>
      </c>
      <c r="E101" s="51">
        <v>46057.17</v>
      </c>
      <c r="F101" s="77"/>
    </row>
    <row r="102" spans="1:6" x14ac:dyDescent="0.25">
      <c r="A102" s="38" t="s">
        <v>135</v>
      </c>
      <c r="E102" s="51">
        <f>SUMIF(F6:F76,"A",E6:E76)-1+225</f>
        <v>3993.72</v>
      </c>
      <c r="F102" s="89" t="s">
        <v>136</v>
      </c>
    </row>
    <row r="103" spans="1:6" x14ac:dyDescent="0.25">
      <c r="A103" s="38" t="s">
        <v>145</v>
      </c>
      <c r="E103" s="51">
        <f>-E99</f>
        <v>-277.71000000000004</v>
      </c>
    </row>
    <row r="104" spans="1:6" ht="16.5" thickBot="1" x14ac:dyDescent="0.3">
      <c r="A104" s="38" t="s">
        <v>150</v>
      </c>
      <c r="E104" s="52">
        <f>SUM(E101:E103)</f>
        <v>49773.18</v>
      </c>
    </row>
    <row r="105" spans="1:6" x14ac:dyDescent="0.25">
      <c r="E105" s="92">
        <f>E104-E77</f>
        <v>0</v>
      </c>
    </row>
    <row r="106" spans="1:6" x14ac:dyDescent="0.25">
      <c r="E106" s="45"/>
    </row>
    <row r="107" spans="1:6" x14ac:dyDescent="0.25">
      <c r="E107" s="45"/>
    </row>
    <row r="108" spans="1:6" x14ac:dyDescent="0.25">
      <c r="E108" s="45"/>
    </row>
    <row r="109" spans="1:6" x14ac:dyDescent="0.25">
      <c r="E109" s="45"/>
    </row>
    <row r="110" spans="1:6" x14ac:dyDescent="0.25">
      <c r="E110" s="45"/>
    </row>
    <row r="111" spans="1:6" x14ac:dyDescent="0.25">
      <c r="E111" s="45"/>
    </row>
    <row r="112" spans="1:6" x14ac:dyDescent="0.25">
      <c r="E112" s="45"/>
    </row>
  </sheetData>
  <mergeCells count="1">
    <mergeCell ref="A1:D1"/>
  </mergeCells>
  <printOptions gridLines="1"/>
  <pageMargins left="0.51181102362204722" right="0.23622047244094491" top="0.45" bottom="0.61" header="0.37" footer="0.42"/>
  <pageSetup paperSize="9" scale="77" fitToHeight="2" orientation="portrait" r:id="rId1"/>
  <headerFooter alignWithMargins="0"/>
  <ignoredErrors>
    <ignoredError sqref="C20:C22 C37 C30 C24 C26 C34:C35 C56 C58:C62 C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1"/>
  <sheetViews>
    <sheetView workbookViewId="0">
      <selection activeCell="A5" sqref="A5"/>
    </sheetView>
  </sheetViews>
  <sheetFormatPr defaultRowHeight="15" x14ac:dyDescent="0.2"/>
  <cols>
    <col min="1" max="1" width="29.25" style="1" customWidth="1"/>
    <col min="2" max="2" width="20" style="1" customWidth="1"/>
    <col min="3" max="4" width="9" style="1"/>
    <col min="5" max="5" width="5.625" style="1" customWidth="1"/>
    <col min="6" max="6" width="14" style="1" customWidth="1"/>
    <col min="7" max="16384" width="9" style="1"/>
  </cols>
  <sheetData>
    <row r="1" spans="1:5" ht="15.75" x14ac:dyDescent="0.2">
      <c r="A1" s="94" t="s">
        <v>21</v>
      </c>
      <c r="B1" s="94"/>
      <c r="C1" s="94"/>
      <c r="D1" s="94"/>
      <c r="E1" s="94"/>
    </row>
    <row r="2" spans="1:5" x14ac:dyDescent="0.2">
      <c r="A2" s="2"/>
      <c r="C2" s="3"/>
      <c r="D2" s="3"/>
      <c r="E2" s="3"/>
    </row>
    <row r="3" spans="1:5" s="8" customFormat="1" ht="39.950000000000003" customHeight="1" x14ac:dyDescent="0.25">
      <c r="A3" s="4" t="s">
        <v>0</v>
      </c>
      <c r="B3" s="5" t="s">
        <v>4</v>
      </c>
      <c r="C3" s="6" t="s">
        <v>17</v>
      </c>
      <c r="D3" s="7" t="s">
        <v>45</v>
      </c>
      <c r="E3" s="7"/>
    </row>
    <row r="4" spans="1:5" x14ac:dyDescent="0.2">
      <c r="A4" s="9"/>
      <c r="B4" s="10"/>
      <c r="C4" s="11"/>
      <c r="D4" s="11"/>
      <c r="E4" s="12"/>
    </row>
    <row r="5" spans="1:5" x14ac:dyDescent="0.2">
      <c r="A5" s="13"/>
      <c r="B5" s="14"/>
      <c r="C5" s="15" t="s">
        <v>3</v>
      </c>
      <c r="D5" s="15" t="s">
        <v>3</v>
      </c>
      <c r="E5" s="16"/>
    </row>
    <row r="6" spans="1:5" x14ac:dyDescent="0.2">
      <c r="A6" s="13"/>
      <c r="B6" s="14"/>
      <c r="C6" s="15"/>
      <c r="D6" s="15"/>
      <c r="E6" s="16"/>
    </row>
    <row r="7" spans="1:5" ht="15.75" customHeight="1" x14ac:dyDescent="0.2">
      <c r="A7" s="13"/>
      <c r="B7" s="14"/>
      <c r="C7" s="15"/>
      <c r="D7" s="15"/>
      <c r="E7" s="16"/>
    </row>
    <row r="8" spans="1:5" x14ac:dyDescent="0.2">
      <c r="A8" s="13"/>
      <c r="B8" s="14"/>
      <c r="C8" s="15"/>
      <c r="D8" s="15"/>
      <c r="E8" s="16"/>
    </row>
    <row r="9" spans="1:5" x14ac:dyDescent="0.2">
      <c r="A9" s="13"/>
      <c r="B9" s="14"/>
      <c r="C9" s="15"/>
      <c r="D9" s="15"/>
      <c r="E9" s="16"/>
    </row>
    <row r="10" spans="1:5" x14ac:dyDescent="0.2">
      <c r="A10" s="13"/>
      <c r="B10" s="14"/>
      <c r="C10" s="15"/>
      <c r="D10" s="16"/>
      <c r="E10" s="16"/>
    </row>
    <row r="11" spans="1:5" x14ac:dyDescent="0.2">
      <c r="A11" s="13"/>
      <c r="B11" s="14"/>
      <c r="C11" s="15"/>
      <c r="D11" s="15"/>
      <c r="E11" s="16"/>
    </row>
    <row r="12" spans="1:5" x14ac:dyDescent="0.2">
      <c r="A12" s="13"/>
      <c r="B12" s="14"/>
      <c r="C12" s="15"/>
      <c r="D12" s="16"/>
      <c r="E12" s="16"/>
    </row>
    <row r="13" spans="1:5" x14ac:dyDescent="0.2">
      <c r="A13" s="13"/>
      <c r="B13" s="14"/>
      <c r="C13" s="15"/>
      <c r="D13" s="15"/>
      <c r="E13" s="16"/>
    </row>
    <row r="14" spans="1:5" x14ac:dyDescent="0.2">
      <c r="A14" s="13"/>
      <c r="B14" s="14"/>
      <c r="C14" s="15"/>
      <c r="D14" s="15"/>
      <c r="E14" s="16"/>
    </row>
    <row r="15" spans="1:5" x14ac:dyDescent="0.2">
      <c r="A15" s="13"/>
      <c r="B15" s="14"/>
      <c r="C15" s="15"/>
      <c r="D15" s="15"/>
      <c r="E15" s="16"/>
    </row>
    <row r="16" spans="1:5" x14ac:dyDescent="0.2">
      <c r="A16" s="13"/>
      <c r="B16" s="14"/>
      <c r="C16" s="15"/>
      <c r="D16" s="15"/>
      <c r="E16" s="16"/>
    </row>
    <row r="17" spans="1:5" ht="15.75" customHeight="1" x14ac:dyDescent="0.2">
      <c r="A17" s="13"/>
      <c r="B17" s="14"/>
      <c r="C17" s="15"/>
      <c r="D17" s="16"/>
      <c r="E17" s="16"/>
    </row>
    <row r="18" spans="1:5" x14ac:dyDescent="0.2">
      <c r="A18" s="13"/>
      <c r="B18" s="14"/>
      <c r="C18" s="15"/>
      <c r="D18" s="15"/>
      <c r="E18" s="16"/>
    </row>
    <row r="19" spans="1:5" x14ac:dyDescent="0.2">
      <c r="A19" s="13"/>
      <c r="B19" s="14"/>
      <c r="C19" s="15"/>
      <c r="D19" s="15"/>
      <c r="E19" s="16"/>
    </row>
    <row r="20" spans="1:5" x14ac:dyDescent="0.2">
      <c r="A20" s="13"/>
      <c r="B20" s="14"/>
      <c r="C20" s="17"/>
      <c r="D20" s="18"/>
      <c r="E20" s="16"/>
    </row>
    <row r="21" spans="1:5" x14ac:dyDescent="0.2">
      <c r="A21" s="13"/>
      <c r="B21" s="14"/>
      <c r="C21" s="19"/>
      <c r="D21" s="18"/>
      <c r="E21" s="16"/>
    </row>
    <row r="22" spans="1:5" x14ac:dyDescent="0.2">
      <c r="A22" s="13"/>
      <c r="B22" s="14"/>
      <c r="C22" s="19"/>
      <c r="D22" s="18"/>
      <c r="E22" s="16"/>
    </row>
    <row r="23" spans="1:5" x14ac:dyDescent="0.2">
      <c r="A23" s="20"/>
      <c r="B23" s="13"/>
      <c r="C23" s="19"/>
      <c r="D23" s="18"/>
      <c r="E23" s="16"/>
    </row>
    <row r="24" spans="1:5" x14ac:dyDescent="0.2">
      <c r="A24" s="13"/>
      <c r="B24" s="14"/>
      <c r="C24" s="15"/>
      <c r="D24" s="15"/>
      <c r="E24" s="16"/>
    </row>
    <row r="25" spans="1:5" x14ac:dyDescent="0.2">
      <c r="A25" s="13"/>
      <c r="B25" s="14"/>
      <c r="C25" s="15"/>
      <c r="D25" s="15"/>
      <c r="E25" s="16"/>
    </row>
    <row r="26" spans="1:5" x14ac:dyDescent="0.2">
      <c r="A26" s="13"/>
      <c r="B26" s="14"/>
      <c r="C26" s="21"/>
      <c r="D26" s="22"/>
      <c r="E26" s="23"/>
    </row>
    <row r="27" spans="1:5" x14ac:dyDescent="0.2">
      <c r="A27" s="13"/>
      <c r="B27" s="14"/>
      <c r="C27" s="23"/>
      <c r="D27" s="15"/>
      <c r="E27" s="23"/>
    </row>
    <row r="28" spans="1:5" x14ac:dyDescent="0.2">
      <c r="A28" s="13"/>
      <c r="B28" s="14"/>
      <c r="C28" s="15"/>
      <c r="D28" s="15"/>
      <c r="E28" s="16"/>
    </row>
    <row r="29" spans="1:5" x14ac:dyDescent="0.2">
      <c r="A29" s="13"/>
      <c r="B29" s="14"/>
      <c r="C29" s="19"/>
      <c r="D29" s="18"/>
      <c r="E29" s="16"/>
    </row>
    <row r="30" spans="1:5" x14ac:dyDescent="0.2">
      <c r="A30" s="13"/>
      <c r="B30" s="14"/>
      <c r="C30" s="19"/>
      <c r="D30" s="15"/>
      <c r="E30" s="16"/>
    </row>
    <row r="31" spans="1:5" x14ac:dyDescent="0.2">
      <c r="A31" s="13"/>
      <c r="B31" s="14"/>
      <c r="C31" s="19"/>
      <c r="D31" s="15"/>
      <c r="E31" s="16"/>
    </row>
    <row r="32" spans="1:5" x14ac:dyDescent="0.2">
      <c r="A32" s="13"/>
      <c r="B32" s="14"/>
      <c r="C32" s="19"/>
      <c r="D32" s="15"/>
      <c r="E32" s="16"/>
    </row>
    <row r="33" spans="1:5" x14ac:dyDescent="0.2">
      <c r="A33" s="13"/>
      <c r="B33" s="14"/>
      <c r="C33" s="19"/>
      <c r="D33" s="15"/>
      <c r="E33" s="16"/>
    </row>
    <row r="34" spans="1:5" x14ac:dyDescent="0.2">
      <c r="A34" s="13"/>
      <c r="B34" s="14"/>
      <c r="C34" s="19"/>
      <c r="D34" s="18"/>
      <c r="E34" s="16"/>
    </row>
    <row r="35" spans="1:5" x14ac:dyDescent="0.2">
      <c r="A35" s="13"/>
      <c r="B35" s="14"/>
      <c r="C35" s="15"/>
      <c r="D35" s="15"/>
      <c r="E35" s="16"/>
    </row>
    <row r="36" spans="1:5" x14ac:dyDescent="0.2">
      <c r="A36" s="13"/>
      <c r="B36" s="14"/>
      <c r="C36" s="15"/>
      <c r="D36" s="15"/>
      <c r="E36" s="16"/>
    </row>
    <row r="37" spans="1:5" x14ac:dyDescent="0.2">
      <c r="A37" s="13"/>
      <c r="B37" s="14"/>
      <c r="C37" s="15"/>
      <c r="D37" s="15"/>
      <c r="E37" s="16"/>
    </row>
    <row r="38" spans="1:5" x14ac:dyDescent="0.2">
      <c r="A38" s="13"/>
      <c r="B38" s="14"/>
      <c r="C38" s="15"/>
      <c r="D38" s="16"/>
      <c r="E38" s="16"/>
    </row>
    <row r="39" spans="1:5" x14ac:dyDescent="0.2">
      <c r="A39" s="13"/>
      <c r="B39" s="14"/>
      <c r="C39" s="19"/>
      <c r="D39" s="24"/>
      <c r="E39" s="16"/>
    </row>
    <row r="40" spans="1:5" x14ac:dyDescent="0.2">
      <c r="A40" s="13"/>
      <c r="B40" s="14"/>
      <c r="C40" s="17"/>
      <c r="D40" s="24"/>
      <c r="E40" s="16"/>
    </row>
    <row r="41" spans="1:5" x14ac:dyDescent="0.2">
      <c r="A41" s="25"/>
      <c r="B41" s="26"/>
      <c r="C41" s="27"/>
      <c r="D41" s="28"/>
      <c r="E41" s="29"/>
    </row>
  </sheetData>
  <mergeCells count="1">
    <mergeCell ref="A1:E1"/>
  </mergeCells>
  <phoneticPr fontId="0" type="noConversion"/>
  <printOptions horizontalCentered="1"/>
  <pageMargins left="0.75" right="0.75" top="0.39" bottom="0.44" header="0.23" footer="0.18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Assets</vt:lpstr>
      <vt:lpstr>Common Land</vt:lpstr>
    </vt:vector>
  </TitlesOfParts>
  <Company>Watson Wyatt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102031</dc:creator>
  <cp:lastModifiedBy>Andrew Scott</cp:lastModifiedBy>
  <cp:lastPrinted>2022-10-19T20:34:52Z</cp:lastPrinted>
  <dcterms:created xsi:type="dcterms:W3CDTF">2005-09-20T13:17:21Z</dcterms:created>
  <dcterms:modified xsi:type="dcterms:W3CDTF">2023-08-05T17:22:36Z</dcterms:modified>
</cp:coreProperties>
</file>